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1. INFORMACION CONTABLE\"/>
    </mc:Choice>
  </mc:AlternateContent>
  <xr:revisionPtr revIDLastSave="0" documentId="13_ncr:1_{9CC28DA9-8DF4-4723-B9BA-B9C0DFFDE469}" xr6:coauthVersionLast="47" xr6:coauthVersionMax="47" xr10:uidLastSave="{00000000-0000-0000-0000-000000000000}"/>
  <bookViews>
    <workbookView xWindow="-108" yWindow="-108" windowWidth="23256" windowHeight="13896" xr2:uid="{D0BD74B9-B468-402B-9218-3017E12AEB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13" i="1"/>
  <c r="D32" i="1"/>
  <c r="G7" i="1"/>
  <c r="G27" i="1" l="1"/>
  <c r="F41" i="1"/>
  <c r="G39" i="1"/>
  <c r="G38" i="1"/>
  <c r="F37" i="1"/>
  <c r="G37" i="1" s="1"/>
  <c r="G35" i="1"/>
  <c r="G34" i="1"/>
  <c r="G33" i="1"/>
  <c r="G32" i="1"/>
  <c r="G31" i="1"/>
  <c r="E30" i="1"/>
  <c r="D30" i="1"/>
  <c r="G28" i="1"/>
  <c r="G26" i="1"/>
  <c r="F23" i="1"/>
  <c r="G21" i="1"/>
  <c r="G20" i="1"/>
  <c r="F19" i="1"/>
  <c r="G19" i="1" s="1"/>
  <c r="G17" i="1"/>
  <c r="G16" i="1"/>
  <c r="G15" i="1"/>
  <c r="G14" i="1"/>
  <c r="G13" i="1"/>
  <c r="E12" i="1"/>
  <c r="E23" i="1" s="1"/>
  <c r="D12" i="1"/>
  <c r="G10" i="1"/>
  <c r="G9" i="1"/>
  <c r="G8" i="1"/>
  <c r="C7" i="1"/>
  <c r="G12" i="1" l="1"/>
  <c r="G30" i="1"/>
  <c r="C25" i="1"/>
  <c r="G25" i="1" s="1"/>
  <c r="E41" i="1"/>
  <c r="C23" i="1"/>
  <c r="D23" i="1"/>
  <c r="D41" i="1" s="1"/>
  <c r="G23" i="1" l="1"/>
  <c r="C41" i="1"/>
  <c r="G41" i="1" s="1"/>
</calcChain>
</file>

<file path=xl/sharedStrings.xml><?xml version="1.0" encoding="utf-8"?>
<sst xmlns="http://schemas.openxmlformats.org/spreadsheetml/2006/main" count="41" uniqueCount="31">
  <si>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</si>
  <si>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</si>
  <si>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</si>
  <si>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</si>
  <si>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</si>
  <si>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</si>
  <si>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</si>
  <si>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</si>
  <si>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</si>
  <si>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</si>
  <si>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</si>
  <si>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</si>
  <si>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</si>
  <si>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</si>
  <si>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</si>
  <si>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</si>
  <si>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</si>
  <si>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</si>
  <si>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</si>
  <si>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</si>
  <si>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</si>
  <si>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</si>
  <si>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</si>
  <si>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</si>
  <si>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Administradora de Servicios Aeroportuarios de Chihuahua, S.A. de C.V.</t>
  </si>
  <si>
    <t>Al 31 de diciembre de 2024 y al 31 de diciembre de 2023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</si>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</sst>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1" applyNumberFormat="1" applyFont="1" applyFill="1" applyBorder="1" applyAlignment="1" applyProtection="1">
      <alignment vertical="center" wrapText="1"/>
    </xf>
    <xf numFmtId="164" fontId="5" fillId="0" borderId="15" xfId="1" applyNumberFormat="1" applyFont="1" applyFill="1" applyBorder="1" applyAlignment="1" applyProtection="1">
      <alignment vertical="center" wrapText="1"/>
    </xf>
    <xf numFmtId="164" fontId="5" fillId="0" borderId="16" xfId="1" applyNumberFormat="1" applyFont="1" applyFill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164" fontId="4" fillId="0" borderId="18" xfId="1" applyNumberFormat="1" applyFont="1" applyFill="1" applyBorder="1" applyAlignment="1" applyProtection="1">
      <alignment vertical="center" wrapText="1"/>
    </xf>
    <xf numFmtId="164" fontId="4" fillId="3" borderId="18" xfId="1" applyNumberFormat="1" applyFont="1" applyFill="1" applyBorder="1" applyAlignment="1" applyProtection="1">
      <alignment vertical="center" wrapText="1"/>
    </xf>
    <xf numFmtId="164" fontId="4" fillId="3" borderId="19" xfId="1" applyNumberFormat="1" applyFont="1" applyFill="1" applyBorder="1" applyAlignment="1" applyProtection="1">
      <alignment vertical="center" wrapText="1"/>
    </xf>
    <xf numFmtId="164" fontId="4" fillId="0" borderId="20" xfId="1" applyNumberFormat="1" applyFont="1" applyFill="1" applyBorder="1" applyAlignment="1" applyProtection="1">
      <alignment vertical="center" wrapText="1"/>
    </xf>
    <xf numFmtId="0" fontId="5" fillId="0" borderId="17" xfId="0" applyFont="1" applyBorder="1" applyAlignment="1">
      <alignment vertical="center" wrapText="1"/>
    </xf>
    <xf numFmtId="164" fontId="5" fillId="0" borderId="18" xfId="1" applyNumberFormat="1" applyFont="1" applyFill="1" applyBorder="1" applyAlignment="1" applyProtection="1">
      <alignment vertical="center" wrapText="1"/>
      <protection locked="0"/>
    </xf>
    <xf numFmtId="164" fontId="5" fillId="3" borderId="18" xfId="1" applyNumberFormat="1" applyFont="1" applyFill="1" applyBorder="1" applyAlignment="1" applyProtection="1">
      <alignment vertical="center" wrapText="1"/>
    </xf>
    <xf numFmtId="164" fontId="5" fillId="3" borderId="19" xfId="1" applyNumberFormat="1" applyFont="1" applyFill="1" applyBorder="1" applyAlignment="1" applyProtection="1">
      <alignment vertical="center" wrapText="1"/>
    </xf>
    <xf numFmtId="164" fontId="5" fillId="0" borderId="20" xfId="1" applyNumberFormat="1" applyFont="1" applyFill="1" applyBorder="1" applyAlignment="1" applyProtection="1">
      <alignment vertical="center" wrapText="1"/>
    </xf>
    <xf numFmtId="164" fontId="5" fillId="0" borderId="18" xfId="1" applyNumberFormat="1" applyFont="1" applyFill="1" applyBorder="1" applyAlignment="1" applyProtection="1">
      <alignment vertical="center" wrapText="1"/>
    </xf>
    <xf numFmtId="164" fontId="5" fillId="0" borderId="19" xfId="1" applyNumberFormat="1" applyFont="1" applyFill="1" applyBorder="1" applyAlignment="1" applyProtection="1">
      <alignment vertical="center" wrapText="1"/>
    </xf>
    <xf numFmtId="164" fontId="4" fillId="0" borderId="19" xfId="1" applyNumberFormat="1" applyFont="1" applyFill="1" applyBorder="1" applyAlignment="1" applyProtection="1">
      <alignment vertical="center" wrapText="1"/>
    </xf>
    <xf numFmtId="164" fontId="5" fillId="0" borderId="19" xfId="1" applyNumberFormat="1" applyFont="1" applyFill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164" fontId="4" fillId="0" borderId="22" xfId="1" applyNumberFormat="1" applyFont="1" applyFill="1" applyBorder="1" applyAlignment="1" applyProtection="1">
      <alignment vertical="center" wrapText="1"/>
    </xf>
    <xf numFmtId="164" fontId="4" fillId="0" borderId="23" xfId="1" applyNumberFormat="1" applyFont="1" applyFill="1" applyBorder="1" applyAlignment="1" applyProtection="1">
      <alignment vertical="center" wrapText="1"/>
    </xf>
    <xf numFmtId="164" fontId="4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2" fillId="0" borderId="0" xfId="0" applyFont="1" applyProtection="1">
      <protection locked="0"/>
    </xf>
    <xf numFmtId="43" fontId="2" fillId="0" borderId="0" xfId="1" applyFont="1" applyProtection="1">
      <protection locked="0"/>
    </xf>
    <xf numFmtId="43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22B8-9867-40B6-8360-1D32FC2EEEAB}">
  <dimension ref="B1:H109"/>
  <sheetViews>
    <sheetView tabSelected="1" topLeftCell="A18" workbookViewId="0">
      <selection activeCell="B42" sqref="B42"/>
    </sheetView>
  </sheetViews>
  <sheetFormatPr baseColWidth="10" defaultColWidth="11.5546875" defaultRowHeight="13.8" x14ac:dyDescent="0.25"/>
  <cols>
    <col min="1" max="1" width="2.5546875" style="1" customWidth="1"/>
    <col min="2" max="2" width="47" style="1" customWidth="1"/>
    <col min="3" max="7" width="28.5546875" style="1" customWidth="1"/>
    <col min="8" max="16384" width="11.5546875" style="1"/>
  </cols>
  <sheetData>
    <row r="1" spans="2:8" ht="14.4" thickBot="1" x14ac:dyDescent="0.3">
      <c r="H1" s="2" t="s">
        <v>0</v>
      </c>
    </row>
    <row r="2" spans="2:8" x14ac:dyDescent="0.25">
      <c r="B2" s="37" t="s">
        <v>24</v>
      </c>
      <c r="C2" s="38"/>
      <c r="D2" s="38"/>
      <c r="E2" s="38"/>
      <c r="F2" s="38"/>
      <c r="G2" s="38"/>
      <c r="H2" s="39"/>
    </row>
    <row r="3" spans="2:8" x14ac:dyDescent="0.25">
      <c r="B3" s="3" t="s">
        <v>1</v>
      </c>
      <c r="C3" s="4"/>
      <c r="D3" s="4"/>
      <c r="E3" s="4"/>
      <c r="F3" s="4"/>
      <c r="G3" s="5"/>
    </row>
    <row r="4" spans="2:8" ht="14.4" thickBot="1" x14ac:dyDescent="0.3">
      <c r="B4" s="40" t="s">
        <v>25</v>
      </c>
      <c r="C4" s="41"/>
      <c r="D4" s="41"/>
      <c r="E4" s="41"/>
      <c r="F4" s="41"/>
      <c r="G4" s="41"/>
      <c r="H4" s="42"/>
    </row>
    <row r="5" spans="2:8" ht="49.95" customHeight="1" thickBot="1" x14ac:dyDescent="0.3">
      <c r="B5" s="6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9" t="s">
        <v>7</v>
      </c>
    </row>
    <row r="6" spans="2:8" x14ac:dyDescent="0.25">
      <c r="B6" s="10"/>
      <c r="C6" s="11"/>
      <c r="D6" s="11"/>
      <c r="E6" s="12"/>
      <c r="F6" s="11"/>
      <c r="G6" s="13"/>
    </row>
    <row r="7" spans="2:8" ht="24.75" customHeight="1" x14ac:dyDescent="0.25">
      <c r="B7" s="14" t="s">
        <v>19</v>
      </c>
      <c r="C7" s="15">
        <f>SUM(C8,C9,C10)</f>
        <v>148194761.97999999</v>
      </c>
      <c r="D7" s="16"/>
      <c r="E7" s="17"/>
      <c r="F7" s="16"/>
      <c r="G7" s="18">
        <f>G8+G9+G10</f>
        <v>148194761.97999999</v>
      </c>
    </row>
    <row r="8" spans="2:8" x14ac:dyDescent="0.25">
      <c r="B8" s="19" t="s">
        <v>8</v>
      </c>
      <c r="C8" s="20">
        <v>32702007.039999999</v>
      </c>
      <c r="D8" s="21"/>
      <c r="E8" s="22"/>
      <c r="F8" s="21"/>
      <c r="G8" s="23">
        <f>SUM(C8:F8)</f>
        <v>32702007.039999999</v>
      </c>
    </row>
    <row r="9" spans="2:8" x14ac:dyDescent="0.25">
      <c r="B9" s="19" t="s">
        <v>9</v>
      </c>
      <c r="C9" s="20">
        <v>115492754.94</v>
      </c>
      <c r="D9" s="21"/>
      <c r="E9" s="22"/>
      <c r="F9" s="21"/>
      <c r="G9" s="23">
        <f>SUM(C9:F9)</f>
        <v>115492754.94</v>
      </c>
    </row>
    <row r="10" spans="2:8" x14ac:dyDescent="0.25">
      <c r="B10" s="19" t="s">
        <v>10</v>
      </c>
      <c r="C10" s="20">
        <v>0</v>
      </c>
      <c r="D10" s="21"/>
      <c r="E10" s="22"/>
      <c r="F10" s="21"/>
      <c r="G10" s="23">
        <f>SUM(C10:F10)</f>
        <v>0</v>
      </c>
    </row>
    <row r="11" spans="2:8" x14ac:dyDescent="0.25">
      <c r="B11" s="19"/>
      <c r="C11" s="24"/>
      <c r="D11" s="24"/>
      <c r="E11" s="25"/>
      <c r="F11" s="24"/>
      <c r="G11" s="23"/>
    </row>
    <row r="12" spans="2:8" ht="25.5" customHeight="1" x14ac:dyDescent="0.25">
      <c r="B12" s="14" t="s">
        <v>20</v>
      </c>
      <c r="C12" s="16"/>
      <c r="D12" s="15">
        <f>SUM(D14,D15,D16,D17,)</f>
        <v>-99530055.450000003</v>
      </c>
      <c r="E12" s="26">
        <f>SUM(E13)</f>
        <v>-35186181</v>
      </c>
      <c r="F12" s="16"/>
      <c r="G12" s="18">
        <f>SUM(C12:F12)</f>
        <v>-134716236.44999999</v>
      </c>
    </row>
    <row r="13" spans="2:8" x14ac:dyDescent="0.25">
      <c r="B13" s="19" t="s">
        <v>11</v>
      </c>
      <c r="C13" s="21"/>
      <c r="D13" s="21"/>
      <c r="E13" s="27">
        <f>-35186181</f>
        <v>-35186181</v>
      </c>
      <c r="F13" s="21"/>
      <c r="G13" s="23">
        <f>SUM(C13:F13)</f>
        <v>-35186181</v>
      </c>
    </row>
    <row r="14" spans="2:8" x14ac:dyDescent="0.25">
      <c r="B14" s="19" t="s">
        <v>12</v>
      </c>
      <c r="C14" s="21"/>
      <c r="D14" s="20">
        <v>-99530055.450000003</v>
      </c>
      <c r="E14" s="22"/>
      <c r="F14" s="21"/>
      <c r="G14" s="23">
        <f>SUM(C14:F14)</f>
        <v>-99530055.450000003</v>
      </c>
    </row>
    <row r="15" spans="2:8" x14ac:dyDescent="0.25">
      <c r="B15" s="19" t="s">
        <v>13</v>
      </c>
      <c r="C15" s="21"/>
      <c r="D15" s="20">
        <v>0</v>
      </c>
      <c r="E15" s="22"/>
      <c r="F15" s="21"/>
      <c r="G15" s="23">
        <f>D15</f>
        <v>0</v>
      </c>
    </row>
    <row r="16" spans="2:8" x14ac:dyDescent="0.25">
      <c r="B16" s="19" t="s">
        <v>14</v>
      </c>
      <c r="C16" s="21"/>
      <c r="D16" s="20">
        <v>0</v>
      </c>
      <c r="E16" s="22"/>
      <c r="F16" s="21"/>
      <c r="G16" s="23">
        <f>D16</f>
        <v>0</v>
      </c>
    </row>
    <row r="17" spans="2:7" x14ac:dyDescent="0.25">
      <c r="B17" s="19" t="s">
        <v>15</v>
      </c>
      <c r="C17" s="21"/>
      <c r="D17" s="20">
        <v>0</v>
      </c>
      <c r="E17" s="22"/>
      <c r="F17" s="21"/>
      <c r="G17" s="23">
        <f>D17</f>
        <v>0</v>
      </c>
    </row>
    <row r="18" spans="2:7" x14ac:dyDescent="0.25">
      <c r="B18" s="19"/>
      <c r="C18" s="24"/>
      <c r="D18" s="24"/>
      <c r="E18" s="25"/>
      <c r="F18" s="24"/>
      <c r="G18" s="23"/>
    </row>
    <row r="19" spans="2:7" ht="39" customHeight="1" x14ac:dyDescent="0.25">
      <c r="B19" s="14" t="s">
        <v>21</v>
      </c>
      <c r="C19" s="21"/>
      <c r="D19" s="21"/>
      <c r="E19" s="22"/>
      <c r="F19" s="15">
        <f>SUM(F20,F21,)</f>
        <v>0</v>
      </c>
      <c r="G19" s="18">
        <f>F19</f>
        <v>0</v>
      </c>
    </row>
    <row r="20" spans="2:7" x14ac:dyDescent="0.25">
      <c r="B20" s="19" t="s">
        <v>16</v>
      </c>
      <c r="C20" s="21"/>
      <c r="D20" s="21"/>
      <c r="E20" s="22"/>
      <c r="F20" s="20">
        <v>0</v>
      </c>
      <c r="G20" s="23">
        <f>F20</f>
        <v>0</v>
      </c>
    </row>
    <row r="21" spans="2:7" x14ac:dyDescent="0.25">
      <c r="B21" s="19" t="s">
        <v>17</v>
      </c>
      <c r="C21" s="21"/>
      <c r="D21" s="21"/>
      <c r="E21" s="22"/>
      <c r="F21" s="20">
        <v>0</v>
      </c>
      <c r="G21" s="23">
        <f>F21</f>
        <v>0</v>
      </c>
    </row>
    <row r="22" spans="2:7" x14ac:dyDescent="0.25">
      <c r="B22" s="19"/>
      <c r="C22" s="24"/>
      <c r="D22" s="24"/>
      <c r="E22" s="25"/>
      <c r="F22" s="24"/>
      <c r="G22" s="23"/>
    </row>
    <row r="23" spans="2:7" ht="31.5" customHeight="1" x14ac:dyDescent="0.25">
      <c r="B23" s="14" t="s">
        <v>22</v>
      </c>
      <c r="C23" s="15">
        <f>SUM(C7)</f>
        <v>148194761.97999999</v>
      </c>
      <c r="D23" s="15">
        <f>SUM(D12)</f>
        <v>-99530055.450000003</v>
      </c>
      <c r="E23" s="26">
        <f>E12</f>
        <v>-35186181</v>
      </c>
      <c r="F23" s="15">
        <f>SUM(F19)</f>
        <v>0</v>
      </c>
      <c r="G23" s="18">
        <f>SUM(C23:F23)</f>
        <v>13478525.529999986</v>
      </c>
    </row>
    <row r="24" spans="2:7" x14ac:dyDescent="0.25">
      <c r="B24" s="19"/>
      <c r="C24" s="15"/>
      <c r="D24" s="24"/>
      <c r="E24" s="25"/>
      <c r="F24" s="24"/>
      <c r="G24" s="23"/>
    </row>
    <row r="25" spans="2:7" ht="24" x14ac:dyDescent="0.25">
      <c r="B25" s="14" t="s">
        <v>23</v>
      </c>
      <c r="C25" s="15">
        <f>SUM(C26:C28)</f>
        <v>51701690.060000002</v>
      </c>
      <c r="D25" s="16"/>
      <c r="E25" s="17"/>
      <c r="F25" s="16"/>
      <c r="G25" s="18">
        <f>C25</f>
        <v>51701690.060000002</v>
      </c>
    </row>
    <row r="26" spans="2:7" x14ac:dyDescent="0.25">
      <c r="B26" s="19" t="s">
        <v>8</v>
      </c>
      <c r="C26" s="20">
        <v>51701690.060000002</v>
      </c>
      <c r="D26" s="21"/>
      <c r="E26" s="22"/>
      <c r="F26" s="21"/>
      <c r="G26" s="23">
        <f>C26</f>
        <v>51701690.060000002</v>
      </c>
    </row>
    <row r="27" spans="2:7" x14ac:dyDescent="0.25">
      <c r="B27" s="19" t="s">
        <v>9</v>
      </c>
      <c r="C27" s="20">
        <v>0</v>
      </c>
      <c r="D27" s="21"/>
      <c r="E27" s="22"/>
      <c r="F27" s="21"/>
      <c r="G27" s="23">
        <f>C27</f>
        <v>0</v>
      </c>
    </row>
    <row r="28" spans="2:7" x14ac:dyDescent="0.25">
      <c r="B28" s="19" t="s">
        <v>10</v>
      </c>
      <c r="C28" s="20">
        <v>0</v>
      </c>
      <c r="D28" s="21"/>
      <c r="E28" s="22"/>
      <c r="F28" s="21"/>
      <c r="G28" s="23">
        <f>C28</f>
        <v>0</v>
      </c>
    </row>
    <row r="29" spans="2:7" x14ac:dyDescent="0.25">
      <c r="B29" s="19"/>
      <c r="C29" s="24"/>
      <c r="D29" s="24"/>
      <c r="E29" s="25"/>
      <c r="F29" s="24"/>
      <c r="G29" s="23"/>
    </row>
    <row r="30" spans="2:7" ht="24" x14ac:dyDescent="0.25">
      <c r="B30" s="14" t="s">
        <v>28</v>
      </c>
      <c r="C30" s="16"/>
      <c r="D30" s="15">
        <f>D32</f>
        <v>-35171181</v>
      </c>
      <c r="E30" s="26">
        <f>SUM(E31:E35)</f>
        <v>-14738851.969999999</v>
      </c>
      <c r="F30" s="16"/>
      <c r="G30" s="18">
        <f>SUM(D30:E30)</f>
        <v>-49910032.969999999</v>
      </c>
    </row>
    <row r="31" spans="2:7" x14ac:dyDescent="0.25">
      <c r="B31" s="19" t="s">
        <v>11</v>
      </c>
      <c r="C31" s="21"/>
      <c r="D31" s="21"/>
      <c r="E31" s="27">
        <v>-49925032.969999999</v>
      </c>
      <c r="F31" s="21"/>
      <c r="G31" s="23">
        <f>SUM(E31)</f>
        <v>-49925032.969999999</v>
      </c>
    </row>
    <row r="32" spans="2:7" x14ac:dyDescent="0.25">
      <c r="B32" s="19" t="s">
        <v>12</v>
      </c>
      <c r="C32" s="21"/>
      <c r="D32" s="20">
        <f>-35186181+15000</f>
        <v>-35171181</v>
      </c>
      <c r="E32" s="20">
        <f>35186181</f>
        <v>35186181</v>
      </c>
      <c r="F32" s="21"/>
      <c r="G32" s="23">
        <f>SUM(D32:E32)</f>
        <v>15000</v>
      </c>
    </row>
    <row r="33" spans="2:7" x14ac:dyDescent="0.25">
      <c r="B33" s="19" t="s">
        <v>13</v>
      </c>
      <c r="C33" s="21"/>
      <c r="D33" s="21"/>
      <c r="E33" s="27">
        <v>0</v>
      </c>
      <c r="F33" s="21"/>
      <c r="G33" s="23">
        <f>E33</f>
        <v>0</v>
      </c>
    </row>
    <row r="34" spans="2:7" x14ac:dyDescent="0.25">
      <c r="B34" s="19" t="s">
        <v>14</v>
      </c>
      <c r="C34" s="21"/>
      <c r="D34" s="21"/>
      <c r="E34" s="27">
        <v>0</v>
      </c>
      <c r="F34" s="21"/>
      <c r="G34" s="23">
        <f>E34</f>
        <v>0</v>
      </c>
    </row>
    <row r="35" spans="2:7" x14ac:dyDescent="0.25">
      <c r="B35" s="19" t="s">
        <v>15</v>
      </c>
      <c r="C35" s="21"/>
      <c r="D35" s="21"/>
      <c r="E35" s="27">
        <v>0</v>
      </c>
      <c r="F35" s="21"/>
      <c r="G35" s="23">
        <f>E35</f>
        <v>0</v>
      </c>
    </row>
    <row r="36" spans="2:7" x14ac:dyDescent="0.25">
      <c r="B36" s="19"/>
      <c r="C36" s="24"/>
      <c r="D36" s="24"/>
      <c r="E36" s="25"/>
      <c r="F36" s="24"/>
      <c r="G36" s="23"/>
    </row>
    <row r="37" spans="2:7" ht="39" customHeight="1" x14ac:dyDescent="0.25">
      <c r="B37" s="14" t="s">
        <v>29</v>
      </c>
      <c r="C37" s="21"/>
      <c r="D37" s="21"/>
      <c r="E37" s="22"/>
      <c r="F37" s="15">
        <f>SUM(F38:F39)</f>
        <v>0</v>
      </c>
      <c r="G37" s="18">
        <f>F37</f>
        <v>0</v>
      </c>
    </row>
    <row r="38" spans="2:7" x14ac:dyDescent="0.25">
      <c r="B38" s="19" t="s">
        <v>16</v>
      </c>
      <c r="C38" s="21"/>
      <c r="D38" s="21"/>
      <c r="E38" s="22"/>
      <c r="F38" s="20">
        <v>0</v>
      </c>
      <c r="G38" s="23">
        <f>F38</f>
        <v>0</v>
      </c>
    </row>
    <row r="39" spans="2:7" x14ac:dyDescent="0.25">
      <c r="B39" s="19" t="s">
        <v>17</v>
      </c>
      <c r="C39" s="21"/>
      <c r="D39" s="21"/>
      <c r="E39" s="22"/>
      <c r="F39" s="20">
        <v>0</v>
      </c>
      <c r="G39" s="23">
        <f>F39</f>
        <v>0</v>
      </c>
    </row>
    <row r="40" spans="2:7" x14ac:dyDescent="0.25">
      <c r="B40" s="19"/>
      <c r="C40" s="24"/>
      <c r="D40" s="24"/>
      <c r="E40" s="25"/>
      <c r="F40" s="24"/>
      <c r="G40" s="23"/>
    </row>
    <row r="41" spans="2:7" ht="27.75" customHeight="1" thickBot="1" x14ac:dyDescent="0.3">
      <c r="B41" s="28" t="s">
        <v>30</v>
      </c>
      <c r="C41" s="29">
        <f>SUM(C23,C25)</f>
        <v>199896452.03999999</v>
      </c>
      <c r="D41" s="29">
        <f>SUM(D23,D30)</f>
        <v>-134701236.44999999</v>
      </c>
      <c r="E41" s="30">
        <f>SUM(E30,E23)</f>
        <v>-49925032.969999999</v>
      </c>
      <c r="F41" s="29">
        <f>SUM(F37,F23)</f>
        <v>0</v>
      </c>
      <c r="G41" s="31">
        <f>SUM(C41:F41)</f>
        <v>15270182.620000005</v>
      </c>
    </row>
    <row r="42" spans="2:7" x14ac:dyDescent="0.25">
      <c r="B42" s="32" t="s">
        <v>18</v>
      </c>
    </row>
    <row r="43" spans="2:7" s="33" customFormat="1" x14ac:dyDescent="0.25"/>
    <row r="44" spans="2:7" s="33" customFormat="1" x14ac:dyDescent="0.25">
      <c r="B44" s="43" t="s">
        <v>26</v>
      </c>
    </row>
    <row r="45" spans="2:7" s="33" customFormat="1" ht="23.4" x14ac:dyDescent="0.25">
      <c r="B45" s="44" t="s">
        <v>27</v>
      </c>
      <c r="C45" s="36"/>
      <c r="G45" s="34"/>
    </row>
    <row r="46" spans="2:7" s="33" customFormat="1" x14ac:dyDescent="0.25">
      <c r="G46" s="35"/>
    </row>
    <row r="47" spans="2:7" s="33" customFormat="1" x14ac:dyDescent="0.25"/>
    <row r="48" spans="2:7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</sheetData>
  <mergeCells count="3">
    <mergeCell ref="B3:G3"/>
    <mergeCell ref="B2:H2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dcterms:created xsi:type="dcterms:W3CDTF">2025-02-06T22:13:48Z</dcterms:created>
  <dcterms:modified xsi:type="dcterms:W3CDTF">2025-02-06T22:33:43Z</dcterms:modified>
</cp:coreProperties>
</file>